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C39" i="4" l="1"/>
  <c r="H38" i="4"/>
  <c r="H37" i="4" s="1"/>
  <c r="E38" i="4"/>
  <c r="E37" i="4" s="1"/>
  <c r="G37" i="4"/>
  <c r="G39" i="4" s="1"/>
  <c r="F37" i="4"/>
  <c r="F39" i="4" s="1"/>
  <c r="D37" i="4"/>
  <c r="D39" i="4" s="1"/>
  <c r="C37" i="4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H16" i="4"/>
  <c r="E16" i="4"/>
  <c r="E21" i="4"/>
  <c r="H21" i="4"/>
  <c r="H31" i="4"/>
  <c r="H39" i="4" s="1"/>
  <c r="E39" i="4" l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<sst xmlns="http://schemas.openxmlformats.org/spreadsheetml/2006/main" count="105" uniqueCount="57">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</sst>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49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56" t="s">
        <v>22</v>
      </c>
      <c r="D2" s="56"/>
      <c r="E2" s="56"/>
      <c r="F2" s="56"/>
      <c r="G2" s="56"/>
      <c r="H2" s="64" t="s">
        <v>19</v>
      </c>
    </row>
    <row r="3" spans="1:9" s="1" customFormat="1" ht="24.95" customHeight="1" x14ac:dyDescent="0.2">
      <c r="A3" s="60"/>
      <c r="B3" s="61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5"/>
    </row>
    <row r="4" spans="1:9" s="1" customFormat="1" x14ac:dyDescent="0.2">
      <c r="A4" s="62"/>
      <c r="B4" s="63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200</v>
      </c>
      <c r="E9" s="22">
        <f t="shared" si="0"/>
        <v>200</v>
      </c>
      <c r="F9" s="22">
        <v>58.46</v>
      </c>
      <c r="G9" s="22">
        <v>58.46</v>
      </c>
      <c r="H9" s="22">
        <f t="shared" si="1"/>
        <v>58.46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2476806.19</v>
      </c>
      <c r="D11" s="22">
        <v>-200</v>
      </c>
      <c r="E11" s="22">
        <f t="shared" si="2"/>
        <v>2476606.19</v>
      </c>
      <c r="F11" s="22">
        <v>1694733.6</v>
      </c>
      <c r="G11" s="22">
        <v>1694733.6</v>
      </c>
      <c r="H11" s="22">
        <f t="shared" si="3"/>
        <v>-782072.58999999985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0.28000000000000003</v>
      </c>
      <c r="E13" s="22">
        <f t="shared" si="2"/>
        <v>14540013</v>
      </c>
      <c r="F13" s="22">
        <v>7270006.5</v>
      </c>
      <c r="G13" s="22">
        <v>7270006.5</v>
      </c>
      <c r="H13" s="22">
        <f t="shared" si="3"/>
        <v>-7270006.2200000007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852661.79</v>
      </c>
      <c r="E14" s="22">
        <f t="shared" ref="E14" si="4">C14+D14</f>
        <v>852661.79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17016818.91</v>
      </c>
      <c r="D16" s="23">
        <f t="shared" ref="D16:H16" si="6">SUM(D5:D14)</f>
        <v>852662.07000000007</v>
      </c>
      <c r="E16" s="23">
        <f t="shared" si="6"/>
        <v>17869480.98</v>
      </c>
      <c r="F16" s="23">
        <f t="shared" si="6"/>
        <v>8964798.5600000005</v>
      </c>
      <c r="G16" s="11">
        <f t="shared" si="6"/>
        <v>8964798.5600000005</v>
      </c>
      <c r="H16" s="12">
        <f t="shared" si="6"/>
        <v>-8052020.3500000006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6" t="s">
        <v>23</v>
      </c>
      <c r="B18" s="67"/>
      <c r="C18" s="56" t="s">
        <v>22</v>
      </c>
      <c r="D18" s="56"/>
      <c r="E18" s="56"/>
      <c r="F18" s="56"/>
      <c r="G18" s="56"/>
      <c r="H18" s="64" t="s">
        <v>19</v>
      </c>
      <c r="I18" s="45" t="s">
        <v>46</v>
      </c>
    </row>
    <row r="19" spans="1:9" ht="22.5" x14ac:dyDescent="0.2">
      <c r="A19" s="68"/>
      <c r="B19" s="69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5"/>
      <c r="I19" s="45" t="s">
        <v>46</v>
      </c>
    </row>
    <row r="20" spans="1:9" x14ac:dyDescent="0.2">
      <c r="A20" s="70"/>
      <c r="B20" s="71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3" t="s">
        <v>48</v>
      </c>
      <c r="B31" s="54"/>
      <c r="C31" s="26">
        <f t="shared" ref="C31:H31" si="14">SUM(C32:C35)</f>
        <v>17016818.91</v>
      </c>
      <c r="D31" s="26">
        <f t="shared" si="14"/>
        <v>0.28000000000000003</v>
      </c>
      <c r="E31" s="26">
        <f t="shared" si="14"/>
        <v>17016819.190000001</v>
      </c>
      <c r="F31" s="26">
        <f t="shared" si="14"/>
        <v>8964798.5600000005</v>
      </c>
      <c r="G31" s="26">
        <f t="shared" si="14"/>
        <v>8964798.5600000005</v>
      </c>
      <c r="H31" s="26">
        <f t="shared" si="14"/>
        <v>-8052020.3500000006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200</v>
      </c>
      <c r="E33" s="25">
        <f>C33+D33</f>
        <v>200</v>
      </c>
      <c r="F33" s="25">
        <v>58.46</v>
      </c>
      <c r="G33" s="25">
        <v>58.46</v>
      </c>
      <c r="H33" s="25">
        <f t="shared" ref="H33:H34" si="15">G33-C33</f>
        <v>58.46</v>
      </c>
      <c r="I33" s="45" t="s">
        <v>40</v>
      </c>
    </row>
    <row r="34" spans="1:9" x14ac:dyDescent="0.2">
      <c r="A34" s="16"/>
      <c r="B34" s="17" t="s">
        <v>32</v>
      </c>
      <c r="C34" s="25">
        <v>2476806.19</v>
      </c>
      <c r="D34" s="25">
        <v>-200</v>
      </c>
      <c r="E34" s="25">
        <f>C34+D34</f>
        <v>2476606.19</v>
      </c>
      <c r="F34" s="25">
        <v>1694733.6</v>
      </c>
      <c r="G34" s="25">
        <v>1694733.6</v>
      </c>
      <c r="H34" s="25">
        <f t="shared" si="15"/>
        <v>-782072.58999999985</v>
      </c>
      <c r="I34" s="45" t="s">
        <v>42</v>
      </c>
    </row>
    <row r="35" spans="1:9" ht="22.5" x14ac:dyDescent="0.2">
      <c r="A35" s="16"/>
      <c r="B35" s="17" t="s">
        <v>26</v>
      </c>
      <c r="C35" s="25">
        <v>14540012.720000001</v>
      </c>
      <c r="D35" s="25">
        <v>0.28000000000000003</v>
      </c>
      <c r="E35" s="25">
        <f>C35+D35</f>
        <v>14540013</v>
      </c>
      <c r="F35" s="25">
        <v>7270006.5</v>
      </c>
      <c r="G35" s="25">
        <v>7270006.5</v>
      </c>
      <c r="H35" s="25">
        <f t="shared" ref="H35" si="16">G35-C35</f>
        <v>-7270006.2200000007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852661.79</v>
      </c>
      <c r="E37" s="26">
        <f t="shared" si="17"/>
        <v>852661.79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852661.79</v>
      </c>
      <c r="E38" s="25">
        <f>C38+D38</f>
        <v>852661.79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17016818.91</v>
      </c>
      <c r="D39" s="23">
        <f t="shared" ref="D39:H39" si="18">SUM(D37+D31+D21)</f>
        <v>852662.07000000007</v>
      </c>
      <c r="E39" s="23">
        <f t="shared" si="18"/>
        <v>17869480.98</v>
      </c>
      <c r="F39" s="23">
        <f t="shared" si="18"/>
        <v>8964798.5600000005</v>
      </c>
      <c r="G39" s="23">
        <f t="shared" si="18"/>
        <v>8964798.5600000005</v>
      </c>
      <c r="H39" s="12">
        <f t="shared" si="18"/>
        <v>-8052020.3500000006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  <row r="45" spans="1:9" x14ac:dyDescent="0.2">
      <c r="B45" s="46" t="s">
        <v>50</v>
      </c>
      <c r="C45" s="47"/>
      <c r="D45" s="48"/>
    </row>
    <row r="46" spans="1:9" x14ac:dyDescent="0.2">
      <c r="B46" s="47"/>
      <c r="C46" s="47"/>
      <c r="D46" s="48"/>
    </row>
    <row r="47" spans="1:9" x14ac:dyDescent="0.2">
      <c r="B47" s="47"/>
      <c r="C47" s="47"/>
      <c r="D47" s="48"/>
    </row>
    <row r="48" spans="1:9" x14ac:dyDescent="0.2">
      <c r="B48" s="47" t="s">
        <v>51</v>
      </c>
      <c r="C48" s="51" t="s">
        <v>56</v>
      </c>
      <c r="D48" s="51"/>
    </row>
    <row r="49" spans="2:4" x14ac:dyDescent="0.2">
      <c r="B49" s="49" t="s">
        <v>52</v>
      </c>
      <c r="C49" s="48" t="s">
        <v>53</v>
      </c>
      <c r="D49" s="50"/>
    </row>
    <row r="50" spans="2:4" x14ac:dyDescent="0.2">
      <c r="B50" s="47" t="s">
        <v>54</v>
      </c>
      <c r="C50" s="48" t="s">
        <v>55</v>
      </c>
      <c r="D50" s="50"/>
    </row>
  </sheetData>
  <sheetProtection formatCells="0" formatColumns="0" formatRows="0" insertRows="0" autoFilter="0"/>
  <mergeCells count="10">
    <mergeCell ref="C48:D48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2204724409448819" right="0.23622047244094491" top="0.74803149606299213" bottom="0.74803149606299213" header="0.31496062992125984" footer="0.31496062992125984"/>
  <pageSetup paperSize="9" scale="72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2021-07-22T21:43:32Z</cp:lastPrinted>
  <dcterms:created xsi:type="dcterms:W3CDTF">2012-12-11T20:48:19Z</dcterms:created>
  <dcterms:modified xsi:type="dcterms:W3CDTF">2022-05-17T16:09:44Z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